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04" windowHeight="10134" activeTab="3"/>
  </bookViews>
  <sheets>
    <sheet name="BS" sheetId="1" r:id="rId1"/>
    <sheet name="IS" sheetId="2" r:id="rId2"/>
    <sheet name="Notes" sheetId="3" r:id="rId3"/>
    <sheet name="BUDGET 2023-24" sheetId="4" r:id="rId4"/>
  </sheets>
  <definedNames>
    <definedName name="_xlnm.Print_Area" localSheetId="0">'BS'!$A$1:$F$41</definedName>
    <definedName name="_xlnm.Print_Area" localSheetId="1">'IS'!$A$1:$G$40</definedName>
    <definedName name="_xlnm.Print_Area" localSheetId="2">'Notes'!$A$1:$L$24</definedName>
  </definedNames>
  <calcPr fullCalcOnLoad="1"/>
</workbook>
</file>

<file path=xl/sharedStrings.xml><?xml version="1.0" encoding="utf-8"?>
<sst xmlns="http://schemas.openxmlformats.org/spreadsheetml/2006/main" count="141" uniqueCount="114">
  <si>
    <t>LAKEVIEW ESTATES COMMUNITY ASSOCIATION (LECA)</t>
  </si>
  <si>
    <t/>
  </si>
  <si>
    <t xml:space="preserve"> </t>
  </si>
  <si>
    <t>REVENUE</t>
  </si>
  <si>
    <t>Sales Revenue</t>
  </si>
  <si>
    <t>Membership Fees</t>
  </si>
  <si>
    <t>Gate Access Card</t>
  </si>
  <si>
    <t>Social Program</t>
  </si>
  <si>
    <t>Interest Earned on GIC</t>
  </si>
  <si>
    <t>Miscellaneous Revenue</t>
  </si>
  <si>
    <t>Net Revenue</t>
  </si>
  <si>
    <t>EXPENSE</t>
  </si>
  <si>
    <t>General &amp; Administrative Expenses</t>
  </si>
  <si>
    <t>Accounting &amp; Legal</t>
  </si>
  <si>
    <t>Bank Charges</t>
  </si>
  <si>
    <t>Communications</t>
  </si>
  <si>
    <t>Beach Maintenance</t>
  </si>
  <si>
    <t>Washroom Maintenance</t>
  </si>
  <si>
    <t>Garbage</t>
  </si>
  <si>
    <t>BC Hydro</t>
  </si>
  <si>
    <t>Misc. Physical Resource Exp</t>
  </si>
  <si>
    <t>Total Resources Management</t>
  </si>
  <si>
    <t>Insurance</t>
  </si>
  <si>
    <t>Office Supplies</t>
  </si>
  <si>
    <t>Facility/Room Rental</t>
  </si>
  <si>
    <t>Miscellaneous Expenses</t>
  </si>
  <si>
    <t>Total General &amp; Admin. Expenses</t>
  </si>
  <si>
    <t>ACTUAL</t>
  </si>
  <si>
    <t>Property Tax</t>
  </si>
  <si>
    <t>ASSET</t>
  </si>
  <si>
    <t>Current Assets</t>
  </si>
  <si>
    <t>Petty Cash</t>
  </si>
  <si>
    <t>RBC  Acct 102-727-5</t>
  </si>
  <si>
    <t>Foreign Currency Bank</t>
  </si>
  <si>
    <t>Total Cash</t>
  </si>
  <si>
    <t>GIC # 1</t>
  </si>
  <si>
    <t>GIC # 2</t>
  </si>
  <si>
    <t>GIC # 3</t>
  </si>
  <si>
    <t>Total GICs</t>
  </si>
  <si>
    <t>Accounts Receivable</t>
  </si>
  <si>
    <t>Prepaid Expenses</t>
  </si>
  <si>
    <t>Total Current Assets</t>
  </si>
  <si>
    <t>TOTAL ASSET</t>
  </si>
  <si>
    <t>LIABILITY</t>
  </si>
  <si>
    <t>Current Liabilities</t>
  </si>
  <si>
    <t>Accounts Payable</t>
  </si>
  <si>
    <t>Prepaid Membership Fees</t>
  </si>
  <si>
    <t>Total Current Liabilities</t>
  </si>
  <si>
    <t>TOTAL LIABILITY</t>
  </si>
  <si>
    <t>EQUITY</t>
  </si>
  <si>
    <t>Retained Earnings</t>
  </si>
  <si>
    <t>Retained Earnings - Previous Year</t>
  </si>
  <si>
    <t>Current Earnings</t>
  </si>
  <si>
    <t>Total Retained Earnings</t>
  </si>
  <si>
    <t>TOTAL EQUITY</t>
  </si>
  <si>
    <t>LIABILITIES AND EQUITY</t>
  </si>
  <si>
    <t>GIC #4/6</t>
  </si>
  <si>
    <t>GIC #5/7</t>
  </si>
  <si>
    <t>Net Profit &amp; Loss</t>
  </si>
  <si>
    <t>Note 1</t>
  </si>
  <si>
    <t>Monies held in the GIC's represent a "Contingency Fund" to be used to maintain and/or</t>
  </si>
  <si>
    <t>repair existing Beach facilities (example: swim &amp; boat docks, boat ramp, washrooms</t>
  </si>
  <si>
    <t>building) as per the Easement Agreement with the Developer.</t>
  </si>
  <si>
    <t>Note 2</t>
  </si>
  <si>
    <t>Note 3</t>
  </si>
  <si>
    <t>Gate Access Cards</t>
  </si>
  <si>
    <t>Note 4</t>
  </si>
  <si>
    <t>Actual</t>
  </si>
  <si>
    <t>Budget</t>
  </si>
  <si>
    <t>Membership fees</t>
  </si>
  <si>
    <t>Social Program (Proceeds from BBQ Event)</t>
  </si>
  <si>
    <t>Anticipated Interest earned on GIC's</t>
  </si>
  <si>
    <t>TOTAL REVENUE</t>
  </si>
  <si>
    <t>EXPENSES</t>
  </si>
  <si>
    <t>Bank charges</t>
  </si>
  <si>
    <t>Business Fees &amp; Licences</t>
  </si>
  <si>
    <t>Communication</t>
  </si>
  <si>
    <t>Beach maintenance</t>
  </si>
  <si>
    <t>Washroom maintenance</t>
  </si>
  <si>
    <t>Garbage removal</t>
  </si>
  <si>
    <t>Sewer &amp; Water</t>
  </si>
  <si>
    <t>Property Tax Assessment (Crown foreshore)</t>
  </si>
  <si>
    <t>Insurance (Director &amp; Beach liability)</t>
  </si>
  <si>
    <t>Office supplies</t>
  </si>
  <si>
    <t>TOTAL EXPENSE</t>
  </si>
  <si>
    <t>NET SURPLUS/(DEFICIENCY)</t>
  </si>
  <si>
    <t>vs BUDGET</t>
  </si>
  <si>
    <t>Physical Resources</t>
  </si>
  <si>
    <t>Gate Contribution</t>
  </si>
  <si>
    <t>Room Rental</t>
  </si>
  <si>
    <t>GIC #8</t>
  </si>
  <si>
    <t>LECA is collecting on behalf of Peregrine Estates to cover their costs of maintaining the card control system</t>
  </si>
  <si>
    <t>Apr1/20-Mar31/21</t>
  </si>
  <si>
    <t>Apr1/21-Mar31/22</t>
  </si>
  <si>
    <t>Accounting and Legal Fees</t>
  </si>
  <si>
    <t>Sewer &amp; Water (Corix)</t>
  </si>
  <si>
    <t>Miscellaneous</t>
  </si>
  <si>
    <t>LECA negotiated with Corix a seasonal amount for water and sewer (from May - Sep )  of $873.56</t>
  </si>
  <si>
    <t>Balance Sheet</t>
  </si>
  <si>
    <t>Notes to Financial Statements</t>
  </si>
  <si>
    <t>Michelle Fleck, Bookkeeper</t>
  </si>
  <si>
    <t>Apr1/22-Mar31/23</t>
  </si>
  <si>
    <t>Regan Borisenko, President</t>
  </si>
  <si>
    <t>As at March 31, 2023</t>
  </si>
  <si>
    <t>Profit &amp; Loss Statement April 1, 2022 to March 31, 2023</t>
  </si>
  <si>
    <t>GIC # 1 matures Aug 23, 2024, (18 mth term) interest rate at 3.2500</t>
  </si>
  <si>
    <t>GIC # 2 matures Sep 15, 2024, (18 mth term) interest rate at 3.2500</t>
  </si>
  <si>
    <t>GIC # 3 matures December 5, 2023, (12 mth term) interest rate 3.0000</t>
  </si>
  <si>
    <t>GIC # 4/#6 matures May 8, 2023,(12 mth term) interest rate at 1.2500</t>
  </si>
  <si>
    <t>GIC # 5/#7 matures November 27, 2023, (12 mth term) interest rate 1.7500</t>
  </si>
  <si>
    <t>GIC # 8 matures August 29, 2023, (12 mth term) interest rate 4.0000</t>
  </si>
  <si>
    <t>Directors Liability Insurance is due June 2024  and Beach Liability is due August 2024</t>
  </si>
  <si>
    <t>Proposed Budget for 2023-2024</t>
  </si>
  <si>
    <t>Firesmart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</si>
</sst>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;\-#,##0.00"/>
    <numFmt numFmtId="173" formatCode="#,##0.00_ ;\-#,##0.00\ "/>
    <numFmt numFmtId="174" formatCode="#,##0.0\ ;\-#,##0.0"/>
    <numFmt numFmtId="175" formatCode="#,##0\ ;\-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0" xfId="0" applyNumberFormat="1" applyFont="1" applyAlignment="1" quotePrefix="1">
      <alignment horizontal="left"/>
    </xf>
    <xf numFmtId="0" fontId="45" fillId="0" borderId="0" xfId="0" applyNumberFormat="1" applyFont="1" applyAlignment="1" quotePrefix="1">
      <alignment horizontal="left"/>
    </xf>
    <xf numFmtId="0" fontId="45" fillId="0" borderId="0" xfId="0" applyNumberFormat="1" applyFont="1" applyAlignment="1" quotePrefix="1">
      <alignment horizontal="center"/>
    </xf>
    <xf numFmtId="173" fontId="43" fillId="0" borderId="0" xfId="0" applyNumberFormat="1" applyFont="1" applyAlignment="1">
      <alignment/>
    </xf>
    <xf numFmtId="0" fontId="44" fillId="0" borderId="0" xfId="0" applyNumberFormat="1" applyFont="1" applyAlignment="1">
      <alignment horizontal="left"/>
    </xf>
    <xf numFmtId="0" fontId="44" fillId="0" borderId="0" xfId="0" applyNumberFormat="1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46" fillId="0" borderId="0" xfId="0" applyFont="1" applyAlignment="1">
      <alignment horizontal="centerContinuous"/>
    </xf>
    <xf numFmtId="0" fontId="47" fillId="0" borderId="0" xfId="0" applyFont="1" applyAlignment="1">
      <alignment horizontal="centerContinuous"/>
    </xf>
    <xf numFmtId="0" fontId="48" fillId="0" borderId="0" xfId="0" applyFont="1" applyAlignment="1">
      <alignment/>
    </xf>
    <xf numFmtId="0" fontId="49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Continuous"/>
    </xf>
    <xf numFmtId="0" fontId="0" fillId="0" borderId="0" xfId="0" applyFont="1" applyAlignment="1">
      <alignment/>
    </xf>
    <xf numFmtId="44" fontId="50" fillId="0" borderId="0" xfId="44" applyFont="1" applyFill="1" applyAlignment="1">
      <alignment/>
    </xf>
    <xf numFmtId="0" fontId="51" fillId="0" borderId="0" xfId="0" applyFont="1" applyAlignment="1">
      <alignment/>
    </xf>
    <xf numFmtId="44" fontId="50" fillId="0" borderId="0" xfId="44" applyFont="1" applyFill="1" applyAlignment="1">
      <alignment horizontal="centerContinuous"/>
    </xf>
    <xf numFmtId="0" fontId="52" fillId="0" borderId="0" xfId="0" applyNumberFormat="1" applyFont="1" applyAlignment="1" quotePrefix="1">
      <alignment horizontal="left"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3" fillId="0" borderId="0" xfId="0" applyNumberFormat="1" applyFont="1" applyAlignment="1" quotePrefix="1">
      <alignment horizontal="left"/>
    </xf>
    <xf numFmtId="0" fontId="53" fillId="0" borderId="0" xfId="0" applyNumberFormat="1" applyFont="1" applyAlignment="1">
      <alignment horizontal="left"/>
    </xf>
    <xf numFmtId="0" fontId="54" fillId="0" borderId="0" xfId="0" applyNumberFormat="1" applyFont="1" applyAlignment="1" quotePrefix="1">
      <alignment horizontal="left"/>
    </xf>
    <xf numFmtId="0" fontId="54" fillId="0" borderId="0" xfId="0" applyNumberFormat="1" applyFont="1" applyAlignment="1" quotePrefix="1">
      <alignment horizontal="center"/>
    </xf>
    <xf numFmtId="0" fontId="55" fillId="0" borderId="0" xfId="0" applyFont="1" applyAlignment="1">
      <alignment/>
    </xf>
    <xf numFmtId="172" fontId="54" fillId="0" borderId="0" xfId="0" applyNumberFormat="1" applyFont="1" applyAlignment="1">
      <alignment horizontal="right"/>
    </xf>
    <xf numFmtId="172" fontId="54" fillId="0" borderId="10" xfId="0" applyNumberFormat="1" applyFont="1" applyBorder="1" applyAlignment="1">
      <alignment horizontal="right"/>
    </xf>
    <xf numFmtId="0" fontId="54" fillId="0" borderId="0" xfId="0" applyNumberFormat="1" applyFont="1" applyAlignment="1">
      <alignment horizontal="left"/>
    </xf>
    <xf numFmtId="172" fontId="55" fillId="0" borderId="0" xfId="0" applyNumberFormat="1" applyFont="1" applyAlignment="1">
      <alignment/>
    </xf>
    <xf numFmtId="172" fontId="54" fillId="0" borderId="11" xfId="0" applyNumberFormat="1" applyFont="1" applyBorder="1" applyAlignment="1">
      <alignment horizontal="right"/>
    </xf>
    <xf numFmtId="172" fontId="54" fillId="0" borderId="12" xfId="0" applyNumberFormat="1" applyFont="1" applyBorder="1" applyAlignment="1">
      <alignment horizontal="right"/>
    </xf>
    <xf numFmtId="0" fontId="56" fillId="0" borderId="0" xfId="0" applyFont="1" applyAlignment="1">
      <alignment horizontal="right"/>
    </xf>
    <xf numFmtId="173" fontId="55" fillId="0" borderId="0" xfId="0" applyNumberFormat="1" applyFont="1" applyAlignment="1">
      <alignment/>
    </xf>
    <xf numFmtId="173" fontId="55" fillId="0" borderId="0" xfId="0" applyNumberFormat="1" applyFont="1" applyBorder="1" applyAlignment="1">
      <alignment/>
    </xf>
    <xf numFmtId="172" fontId="54" fillId="0" borderId="0" xfId="0" applyNumberFormat="1" applyFont="1" applyBorder="1" applyAlignment="1">
      <alignment horizontal="right"/>
    </xf>
    <xf numFmtId="4" fontId="55" fillId="0" borderId="10" xfId="0" applyNumberFormat="1" applyFont="1" applyBorder="1" applyAlignment="1">
      <alignment/>
    </xf>
    <xf numFmtId="4" fontId="55" fillId="0" borderId="11" xfId="0" applyNumberFormat="1" applyFont="1" applyBorder="1" applyAlignment="1">
      <alignment/>
    </xf>
    <xf numFmtId="4" fontId="55" fillId="0" borderId="0" xfId="0" applyNumberFormat="1" applyFont="1" applyAlignment="1">
      <alignment/>
    </xf>
    <xf numFmtId="4" fontId="55" fillId="0" borderId="0" xfId="0" applyNumberFormat="1" applyFont="1" applyBorder="1" applyAlignment="1">
      <alignment/>
    </xf>
    <xf numFmtId="0" fontId="56" fillId="0" borderId="0" xfId="0" applyFont="1" applyAlignment="1">
      <alignment horizontal="centerContinuous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33" borderId="0" xfId="0" applyFont="1" applyFill="1" applyAlignment="1">
      <alignment/>
    </xf>
    <xf numFmtId="0" fontId="56" fillId="0" borderId="0" xfId="0" applyFont="1" applyAlignment="1">
      <alignment/>
    </xf>
    <xf numFmtId="37" fontId="55" fillId="0" borderId="0" xfId="0" applyNumberFormat="1" applyFont="1" applyAlignment="1">
      <alignment/>
    </xf>
    <xf numFmtId="37" fontId="55" fillId="33" borderId="0" xfId="0" applyNumberFormat="1" applyFont="1" applyFill="1" applyAlignment="1">
      <alignment/>
    </xf>
    <xf numFmtId="44" fontId="55" fillId="0" borderId="0" xfId="44" applyFont="1" applyFill="1" applyAlignment="1">
      <alignment/>
    </xf>
    <xf numFmtId="3" fontId="54" fillId="0" borderId="0" xfId="0" applyNumberFormat="1" applyFont="1" applyAlignment="1">
      <alignment horizontal="right"/>
    </xf>
    <xf numFmtId="37" fontId="55" fillId="0" borderId="10" xfId="0" applyNumberFormat="1" applyFont="1" applyBorder="1" applyAlignment="1">
      <alignment/>
    </xf>
    <xf numFmtId="3" fontId="54" fillId="0" borderId="10" xfId="0" applyNumberFormat="1" applyFont="1" applyBorder="1" applyAlignment="1">
      <alignment horizontal="right"/>
    </xf>
    <xf numFmtId="0" fontId="53" fillId="0" borderId="0" xfId="0" applyFont="1" applyAlignment="1">
      <alignment horizontal="left"/>
    </xf>
    <xf numFmtId="44" fontId="55" fillId="0" borderId="11" xfId="44" applyFont="1" applyFill="1" applyBorder="1" applyAlignment="1">
      <alignment/>
    </xf>
    <xf numFmtId="3" fontId="55" fillId="0" borderId="10" xfId="0" applyNumberFormat="1" applyFont="1" applyBorder="1" applyAlignment="1">
      <alignment/>
    </xf>
    <xf numFmtId="0" fontId="54" fillId="0" borderId="0" xfId="0" applyFont="1" applyAlignment="1">
      <alignment horizontal="left"/>
    </xf>
    <xf numFmtId="3" fontId="55" fillId="0" borderId="0" xfId="0" applyNumberFormat="1" applyFont="1" applyAlignment="1">
      <alignment/>
    </xf>
    <xf numFmtId="3" fontId="55" fillId="0" borderId="11" xfId="0" applyNumberFormat="1" applyFont="1" applyBorder="1" applyAlignment="1">
      <alignment/>
    </xf>
    <xf numFmtId="37" fontId="55" fillId="0" borderId="12" xfId="0" applyNumberFormat="1" applyFont="1" applyBorder="1" applyAlignment="1">
      <alignment/>
    </xf>
    <xf numFmtId="3" fontId="55" fillId="0" borderId="13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7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5.140625" style="28" bestFit="1" customWidth="1"/>
    <col min="2" max="2" width="7.140625" style="28" bestFit="1" customWidth="1"/>
    <col min="3" max="3" width="12.421875" style="28" customWidth="1"/>
    <col min="4" max="4" width="11.7109375" style="28" customWidth="1"/>
    <col min="5" max="7" width="9.140625" style="28" customWidth="1"/>
    <col min="8" max="8" width="5.57421875" style="28" bestFit="1" customWidth="1"/>
    <col min="9" max="16384" width="9.140625" style="28" customWidth="1"/>
  </cols>
  <sheetData>
    <row r="1" spans="1:6" ht="15">
      <c r="A1" s="1" t="s">
        <v>0</v>
      </c>
      <c r="B1" s="30"/>
      <c r="C1" s="30"/>
      <c r="D1" s="30"/>
      <c r="E1" s="27"/>
      <c r="F1" s="25"/>
    </row>
    <row r="2" spans="1:6" ht="15">
      <c r="A2" s="1" t="s">
        <v>98</v>
      </c>
      <c r="B2" s="30"/>
      <c r="C2" s="30"/>
      <c r="D2" s="30"/>
      <c r="E2" s="27"/>
      <c r="F2" s="25"/>
    </row>
    <row r="3" spans="1:6" ht="15">
      <c r="A3" s="5" t="s">
        <v>103</v>
      </c>
      <c r="B3" s="31"/>
      <c r="C3" s="30"/>
      <c r="D3" s="30"/>
      <c r="E3" s="27"/>
      <c r="F3" s="25"/>
    </row>
    <row r="4" spans="1:6" ht="15">
      <c r="A4" s="32" t="s">
        <v>2</v>
      </c>
      <c r="B4" s="32"/>
      <c r="C4" s="33" t="s">
        <v>1</v>
      </c>
      <c r="D4" s="34"/>
      <c r="E4" s="25"/>
      <c r="F4" s="25"/>
    </row>
    <row r="5" spans="1:6" ht="15">
      <c r="A5" s="30" t="s">
        <v>29</v>
      </c>
      <c r="B5" s="30"/>
      <c r="C5" s="34"/>
      <c r="D5" s="34"/>
      <c r="E5" s="25"/>
      <c r="F5" s="25"/>
    </row>
    <row r="6" spans="1:6" ht="15">
      <c r="A6" s="30" t="s">
        <v>30</v>
      </c>
      <c r="B6" s="30"/>
      <c r="C6" s="34"/>
      <c r="D6" s="34"/>
      <c r="E6" s="25"/>
      <c r="F6" s="25"/>
    </row>
    <row r="7" spans="1:6" ht="15">
      <c r="A7" s="32" t="s">
        <v>31</v>
      </c>
      <c r="B7" s="32"/>
      <c r="C7" s="35">
        <v>0</v>
      </c>
      <c r="D7" s="34"/>
      <c r="E7" s="25"/>
      <c r="F7" s="25"/>
    </row>
    <row r="8" spans="1:6" ht="15">
      <c r="A8" s="32" t="s">
        <v>32</v>
      </c>
      <c r="B8" s="32"/>
      <c r="C8" s="35">
        <v>39687.01</v>
      </c>
      <c r="D8" s="34"/>
      <c r="E8" s="25"/>
      <c r="F8" s="25"/>
    </row>
    <row r="9" spans="1:6" ht="15">
      <c r="A9" s="32" t="s">
        <v>33</v>
      </c>
      <c r="B9" s="32"/>
      <c r="C9" s="36">
        <v>0</v>
      </c>
      <c r="D9" s="34"/>
      <c r="E9" s="25"/>
      <c r="F9" s="25"/>
    </row>
    <row r="10" spans="1:6" ht="15">
      <c r="A10" s="32" t="s">
        <v>34</v>
      </c>
      <c r="B10" s="32"/>
      <c r="C10" s="37"/>
      <c r="D10" s="35">
        <f>(C7+C8+C9)</f>
        <v>39687.01</v>
      </c>
      <c r="E10" s="25"/>
      <c r="F10" s="25"/>
    </row>
    <row r="11" spans="1:6" ht="15">
      <c r="A11" s="32" t="s">
        <v>35</v>
      </c>
      <c r="B11" s="37" t="s">
        <v>59</v>
      </c>
      <c r="C11" s="35">
        <v>3913.16</v>
      </c>
      <c r="D11" s="34"/>
      <c r="E11" s="25"/>
      <c r="F11" s="25"/>
    </row>
    <row r="12" spans="1:6" ht="15">
      <c r="A12" s="32" t="s">
        <v>36</v>
      </c>
      <c r="B12" s="37" t="s">
        <v>59</v>
      </c>
      <c r="C12" s="35">
        <v>5168.56</v>
      </c>
      <c r="D12" s="34"/>
      <c r="E12" s="25"/>
      <c r="F12" s="25"/>
    </row>
    <row r="13" spans="1:6" ht="15">
      <c r="A13" s="32" t="s">
        <v>37</v>
      </c>
      <c r="B13" s="37" t="s">
        <v>59</v>
      </c>
      <c r="C13" s="35">
        <v>3367.82</v>
      </c>
      <c r="D13" s="34"/>
      <c r="E13" s="25"/>
      <c r="F13" s="25"/>
    </row>
    <row r="14" spans="1:6" ht="15">
      <c r="A14" s="32" t="s">
        <v>56</v>
      </c>
      <c r="B14" s="37" t="s">
        <v>59</v>
      </c>
      <c r="C14" s="35">
        <v>20334.57</v>
      </c>
      <c r="D14" s="34"/>
      <c r="E14" s="25"/>
      <c r="F14" s="25"/>
    </row>
    <row r="15" spans="1:6" ht="15">
      <c r="A15" s="32" t="s">
        <v>57</v>
      </c>
      <c r="B15" s="37" t="s">
        <v>59</v>
      </c>
      <c r="C15" s="35">
        <v>5315.14</v>
      </c>
      <c r="D15" s="34"/>
      <c r="E15" s="25"/>
      <c r="F15" s="25"/>
    </row>
    <row r="16" spans="1:6" ht="15">
      <c r="A16" s="32" t="s">
        <v>90</v>
      </c>
      <c r="B16" s="37" t="s">
        <v>59</v>
      </c>
      <c r="C16" s="36">
        <v>10275</v>
      </c>
      <c r="D16" s="34"/>
      <c r="E16" s="25"/>
      <c r="F16" s="25"/>
    </row>
    <row r="17" spans="1:6" ht="15">
      <c r="A17" s="37" t="s">
        <v>38</v>
      </c>
      <c r="B17" s="37"/>
      <c r="C17" s="35"/>
      <c r="D17" s="38">
        <f>SUM(C11:C16)</f>
        <v>48374.25</v>
      </c>
      <c r="E17" s="25"/>
      <c r="F17" s="25"/>
    </row>
    <row r="18" spans="1:6" ht="15">
      <c r="A18" s="32" t="s">
        <v>39</v>
      </c>
      <c r="B18" s="37"/>
      <c r="C18" s="34"/>
      <c r="D18" s="35">
        <v>0</v>
      </c>
      <c r="E18" s="25"/>
      <c r="F18" s="25"/>
    </row>
    <row r="19" spans="1:6" ht="15">
      <c r="A19" s="32" t="s">
        <v>40</v>
      </c>
      <c r="B19" s="32"/>
      <c r="C19" s="37"/>
      <c r="D19" s="36">
        <v>0</v>
      </c>
      <c r="E19" s="25"/>
      <c r="F19" s="25"/>
    </row>
    <row r="20" spans="1:6" ht="15">
      <c r="A20" s="30" t="s">
        <v>41</v>
      </c>
      <c r="B20" s="30"/>
      <c r="C20" s="37"/>
      <c r="D20" s="39">
        <f>SUBTOTAL(9,D6:D19)</f>
        <v>88061.26000000001</v>
      </c>
      <c r="E20" s="25"/>
      <c r="F20" s="25"/>
    </row>
    <row r="21" spans="1:6" ht="15">
      <c r="A21" s="34"/>
      <c r="B21" s="34"/>
      <c r="C21" s="34"/>
      <c r="D21" s="34"/>
      <c r="E21" s="25"/>
      <c r="F21" s="25"/>
    </row>
    <row r="22" spans="1:6" ht="15.75" thickBot="1">
      <c r="A22" s="30" t="s">
        <v>42</v>
      </c>
      <c r="B22" s="30"/>
      <c r="C22" s="37"/>
      <c r="D22" s="40">
        <f>SUBTOTAL(9,D6:D21)</f>
        <v>88061.26000000001</v>
      </c>
      <c r="E22" s="25"/>
      <c r="F22" s="25"/>
    </row>
    <row r="23" spans="1:6" ht="15.75" thickTop="1">
      <c r="A23" s="34"/>
      <c r="B23" s="34"/>
      <c r="C23" s="34"/>
      <c r="D23" s="34"/>
      <c r="E23" s="25"/>
      <c r="F23" s="25"/>
    </row>
    <row r="24" spans="1:6" ht="15">
      <c r="A24" s="30" t="s">
        <v>43</v>
      </c>
      <c r="B24" s="30"/>
      <c r="C24" s="34"/>
      <c r="D24" s="34"/>
      <c r="E24" s="25"/>
      <c r="F24" s="25"/>
    </row>
    <row r="25" spans="1:6" ht="15">
      <c r="A25" s="30" t="s">
        <v>44</v>
      </c>
      <c r="B25" s="30"/>
      <c r="C25" s="34"/>
      <c r="D25" s="34"/>
      <c r="E25" s="25"/>
      <c r="F25" s="25"/>
    </row>
    <row r="26" spans="1:6" ht="15">
      <c r="A26" s="32" t="s">
        <v>45</v>
      </c>
      <c r="B26" s="37"/>
      <c r="C26" s="37"/>
      <c r="D26" s="35">
        <v>0</v>
      </c>
      <c r="E26" s="25"/>
      <c r="F26" s="25"/>
    </row>
    <row r="27" spans="1:6" ht="15">
      <c r="A27" s="32" t="s">
        <v>46</v>
      </c>
      <c r="B27" s="37"/>
      <c r="C27" s="37"/>
      <c r="D27" s="35">
        <v>0</v>
      </c>
      <c r="E27" s="25"/>
      <c r="F27" s="25"/>
    </row>
    <row r="28" spans="1:6" ht="15">
      <c r="A28" s="30" t="s">
        <v>47</v>
      </c>
      <c r="B28" s="30"/>
      <c r="C28" s="37"/>
      <c r="D28" s="39">
        <f>SUBTOTAL(9,D25:D27)</f>
        <v>0</v>
      </c>
      <c r="E28" s="25"/>
      <c r="F28" s="25"/>
    </row>
    <row r="29" spans="1:6" ht="15">
      <c r="A29" s="34"/>
      <c r="B29" s="34"/>
      <c r="C29" s="34"/>
      <c r="D29" s="34"/>
      <c r="E29" s="25"/>
      <c r="F29" s="25"/>
    </row>
    <row r="30" spans="1:6" ht="15">
      <c r="A30" s="30" t="s">
        <v>48</v>
      </c>
      <c r="B30" s="30"/>
      <c r="C30" s="37"/>
      <c r="D30" s="36">
        <f>SUBTOTAL(9,D25:D28)</f>
        <v>0</v>
      </c>
      <c r="E30" s="25"/>
      <c r="F30" s="25"/>
    </row>
    <row r="31" spans="1:6" ht="15">
      <c r="A31" s="34"/>
      <c r="B31" s="34"/>
      <c r="C31" s="34"/>
      <c r="D31" s="34"/>
      <c r="E31" s="25"/>
      <c r="F31" s="25"/>
    </row>
    <row r="32" spans="1:6" ht="15">
      <c r="A32" s="30" t="s">
        <v>49</v>
      </c>
      <c r="B32" s="30"/>
      <c r="C32" s="34"/>
      <c r="D32" s="34"/>
      <c r="E32" s="25"/>
      <c r="F32" s="25"/>
    </row>
    <row r="33" spans="1:6" ht="15">
      <c r="A33" s="30" t="s">
        <v>50</v>
      </c>
      <c r="B33" s="30"/>
      <c r="C33" s="34"/>
      <c r="D33" s="34"/>
      <c r="E33" s="25"/>
      <c r="F33" s="25"/>
    </row>
    <row r="34" spans="1:6" ht="15">
      <c r="A34" s="32" t="s">
        <v>51</v>
      </c>
      <c r="B34" s="32"/>
      <c r="C34" s="37"/>
      <c r="D34" s="35">
        <v>75033.11</v>
      </c>
      <c r="E34" s="25"/>
      <c r="F34" s="25"/>
    </row>
    <row r="35" spans="1:6" ht="15">
      <c r="A35" s="32" t="s">
        <v>52</v>
      </c>
      <c r="B35" s="32"/>
      <c r="C35" s="37"/>
      <c r="D35" s="36">
        <v>13028.15</v>
      </c>
      <c r="E35" s="25"/>
      <c r="F35" s="25"/>
    </row>
    <row r="36" spans="1:6" ht="15">
      <c r="A36" s="30" t="s">
        <v>53</v>
      </c>
      <c r="B36" s="30"/>
      <c r="C36" s="37"/>
      <c r="D36" s="39">
        <f>SUBTOTAL(9,D33:D35)</f>
        <v>88061.26</v>
      </c>
      <c r="E36" s="25"/>
      <c r="F36" s="25"/>
    </row>
    <row r="37" spans="1:6" ht="15">
      <c r="A37" s="34"/>
      <c r="B37" s="34"/>
      <c r="C37" s="34"/>
      <c r="D37" s="34"/>
      <c r="E37" s="25"/>
      <c r="F37" s="25"/>
    </row>
    <row r="38" spans="1:6" ht="15">
      <c r="A38" s="30" t="s">
        <v>54</v>
      </c>
      <c r="B38" s="30"/>
      <c r="C38" s="37"/>
      <c r="D38" s="36">
        <f>SUBTOTAL(9,D33:D36)</f>
        <v>88061.26</v>
      </c>
      <c r="E38" s="25"/>
      <c r="F38" s="25"/>
    </row>
    <row r="39" spans="1:6" ht="15">
      <c r="A39" s="34"/>
      <c r="B39" s="34"/>
      <c r="C39" s="34"/>
      <c r="D39" s="34"/>
      <c r="E39" s="25"/>
      <c r="F39" s="25"/>
    </row>
    <row r="40" spans="1:8" ht="15.75" thickBot="1">
      <c r="A40" s="30" t="s">
        <v>55</v>
      </c>
      <c r="B40" s="30"/>
      <c r="C40" s="37"/>
      <c r="D40" s="40">
        <f>(D30+D38)</f>
        <v>88061.26</v>
      </c>
      <c r="E40" s="25"/>
      <c r="F40" s="25"/>
      <c r="H40" s="29"/>
    </row>
    <row r="41" spans="1:6" ht="15.75" thickTop="1">
      <c r="A41" s="25"/>
      <c r="B41" s="25"/>
      <c r="C41" s="25"/>
      <c r="D41" s="25"/>
      <c r="E41" s="25"/>
      <c r="F41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8" sqref="A8"/>
    </sheetView>
  </sheetViews>
  <sheetFormatPr defaultColWidth="9.140625" defaultRowHeight="15"/>
  <cols>
    <col min="1" max="1" width="40.7109375" style="0" customWidth="1"/>
    <col min="2" max="2" width="8.8515625" style="0" customWidth="1"/>
    <col min="3" max="3" width="10.57421875" style="0" bestFit="1" customWidth="1"/>
    <col min="4" max="4" width="10.7109375" style="0" bestFit="1" customWidth="1"/>
    <col min="5" max="5" width="3.57421875" style="0" customWidth="1"/>
    <col min="6" max="6" width="9.421875" style="0" customWidth="1"/>
    <col min="7" max="7" width="10.7109375" style="0" bestFit="1" customWidth="1"/>
    <col min="8" max="8" width="1.8515625" style="0" customWidth="1"/>
    <col min="9" max="9" width="97.57421875" style="0" bestFit="1" customWidth="1"/>
    <col min="10" max="10" width="10.2812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104</v>
      </c>
      <c r="B2" s="1"/>
      <c r="C2" s="1"/>
      <c r="D2" s="1"/>
      <c r="E2" s="1"/>
      <c r="F2" s="1"/>
    </row>
    <row r="3" spans="1:6" ht="15">
      <c r="A3" s="1" t="s">
        <v>1</v>
      </c>
      <c r="B3" s="1"/>
      <c r="C3" s="1"/>
      <c r="D3" s="1"/>
      <c r="E3" s="1"/>
      <c r="F3" s="1"/>
    </row>
    <row r="4" spans="1:3" ht="14.25">
      <c r="A4" s="2" t="s">
        <v>2</v>
      </c>
      <c r="B4" s="2"/>
      <c r="C4" s="3" t="s">
        <v>1</v>
      </c>
    </row>
    <row r="5" spans="1:7" ht="14.25">
      <c r="A5" s="30" t="s">
        <v>3</v>
      </c>
      <c r="B5" s="30"/>
      <c r="C5" s="23"/>
      <c r="D5" s="41" t="s">
        <v>27</v>
      </c>
      <c r="E5" s="41"/>
      <c r="F5" s="23"/>
      <c r="G5" s="41" t="s">
        <v>86</v>
      </c>
    </row>
    <row r="6" spans="1:7" ht="14.25">
      <c r="A6" s="23"/>
      <c r="B6" s="23"/>
      <c r="C6" s="23"/>
      <c r="D6" s="23"/>
      <c r="E6" s="23"/>
      <c r="F6" s="23"/>
      <c r="G6" s="34"/>
    </row>
    <row r="7" spans="1:7" ht="14.25">
      <c r="A7" s="30" t="s">
        <v>4</v>
      </c>
      <c r="B7" s="30"/>
      <c r="C7" s="23"/>
      <c r="D7" s="23"/>
      <c r="E7" s="23"/>
      <c r="F7" s="23"/>
      <c r="G7" s="34"/>
    </row>
    <row r="8" spans="1:7" ht="14.25">
      <c r="A8" s="32" t="s">
        <v>5</v>
      </c>
      <c r="B8" s="32"/>
      <c r="C8" s="37"/>
      <c r="D8" s="35">
        <v>30800</v>
      </c>
      <c r="E8" s="35"/>
      <c r="F8" s="23"/>
      <c r="G8" s="42">
        <v>33750</v>
      </c>
    </row>
    <row r="9" spans="1:7" ht="14.25">
      <c r="A9" s="32" t="s">
        <v>6</v>
      </c>
      <c r="B9" s="37" t="s">
        <v>63</v>
      </c>
      <c r="C9" s="37"/>
      <c r="D9" s="35">
        <v>100</v>
      </c>
      <c r="E9" s="35"/>
      <c r="F9" s="23"/>
      <c r="G9" s="42">
        <v>0</v>
      </c>
    </row>
    <row r="10" spans="1:7" ht="14.25">
      <c r="A10" s="32" t="s">
        <v>7</v>
      </c>
      <c r="B10" s="37"/>
      <c r="C10" s="37"/>
      <c r="D10" s="35">
        <v>0</v>
      </c>
      <c r="E10" s="35"/>
      <c r="F10" s="23"/>
      <c r="G10" s="42">
        <v>300</v>
      </c>
    </row>
    <row r="11" spans="1:7" ht="14.25">
      <c r="A11" s="32" t="s">
        <v>8</v>
      </c>
      <c r="B11" s="32"/>
      <c r="C11" s="37"/>
      <c r="D11" s="35">
        <v>131.97</v>
      </c>
      <c r="E11" s="35"/>
      <c r="F11" s="23"/>
      <c r="G11" s="43">
        <v>400</v>
      </c>
    </row>
    <row r="12" spans="1:7" ht="14.25">
      <c r="A12" s="32" t="s">
        <v>9</v>
      </c>
      <c r="B12" s="32"/>
      <c r="C12" s="37"/>
      <c r="D12" s="36">
        <v>0</v>
      </c>
      <c r="E12" s="44"/>
      <c r="F12" s="23"/>
      <c r="G12" s="45">
        <v>0</v>
      </c>
    </row>
    <row r="13" spans="1:7" ht="14.25">
      <c r="A13" s="30" t="s">
        <v>10</v>
      </c>
      <c r="B13" s="30"/>
      <c r="C13" s="37"/>
      <c r="D13" s="39">
        <f>SUBTOTAL(9,D6:D12)</f>
        <v>31031.97</v>
      </c>
      <c r="E13" s="44"/>
      <c r="F13" s="23"/>
      <c r="G13" s="46">
        <f>SUM(G8:G12)</f>
        <v>34450</v>
      </c>
    </row>
    <row r="14" spans="1:7" ht="14.25">
      <c r="A14" s="23"/>
      <c r="B14" s="23"/>
      <c r="C14" s="23"/>
      <c r="D14" s="23"/>
      <c r="E14" s="23"/>
      <c r="F14" s="23"/>
      <c r="G14" s="47"/>
    </row>
    <row r="15" spans="1:7" ht="14.25">
      <c r="A15" s="30" t="s">
        <v>11</v>
      </c>
      <c r="B15" s="30"/>
      <c r="C15" s="23"/>
      <c r="D15" s="23"/>
      <c r="E15" s="23"/>
      <c r="F15" s="23"/>
      <c r="G15" s="47"/>
    </row>
    <row r="16" spans="1:7" ht="14.25">
      <c r="A16" s="23"/>
      <c r="B16" s="23"/>
      <c r="C16" s="23"/>
      <c r="D16" s="23"/>
      <c r="E16" s="23"/>
      <c r="F16" s="23"/>
      <c r="G16" s="47"/>
    </row>
    <row r="17" spans="1:7" ht="14.25">
      <c r="A17" s="30" t="s">
        <v>12</v>
      </c>
      <c r="B17" s="30"/>
      <c r="C17" s="23"/>
      <c r="D17" s="23"/>
      <c r="E17" s="23"/>
      <c r="F17" s="23"/>
      <c r="G17" s="47"/>
    </row>
    <row r="18" spans="1:7" ht="14.25">
      <c r="A18" s="32" t="s">
        <v>13</v>
      </c>
      <c r="B18" s="32"/>
      <c r="C18" s="37"/>
      <c r="D18" s="35">
        <v>1850.52</v>
      </c>
      <c r="E18" s="35"/>
      <c r="F18" s="47"/>
      <c r="G18" s="47">
        <v>4000</v>
      </c>
    </row>
    <row r="19" spans="1:7" ht="14.25">
      <c r="A19" s="32" t="s">
        <v>14</v>
      </c>
      <c r="B19" s="32"/>
      <c r="C19" s="37"/>
      <c r="D19" s="35">
        <v>120.6</v>
      </c>
      <c r="E19" s="35"/>
      <c r="F19" s="47"/>
      <c r="G19" s="47">
        <v>100</v>
      </c>
    </row>
    <row r="20" spans="1:7" ht="14.25">
      <c r="A20" s="37" t="s">
        <v>28</v>
      </c>
      <c r="B20" s="37"/>
      <c r="C20" s="37"/>
      <c r="D20" s="35">
        <v>225.22</v>
      </c>
      <c r="E20" s="35"/>
      <c r="F20" s="47"/>
      <c r="G20" s="47">
        <v>300</v>
      </c>
    </row>
    <row r="21" spans="1:7" ht="14.25">
      <c r="A21" s="37" t="s">
        <v>75</v>
      </c>
      <c r="B21" s="37"/>
      <c r="C21" s="37"/>
      <c r="D21" s="35">
        <v>0</v>
      </c>
      <c r="E21" s="35"/>
      <c r="F21" s="47"/>
      <c r="G21" s="47">
        <v>25</v>
      </c>
    </row>
    <row r="22" spans="1:9" ht="14.25">
      <c r="A22" s="32" t="s">
        <v>15</v>
      </c>
      <c r="B22" s="32"/>
      <c r="C22" s="37"/>
      <c r="D22" s="35">
        <v>200.42</v>
      </c>
      <c r="E22" s="35"/>
      <c r="F22" s="47"/>
      <c r="G22" s="47">
        <v>500</v>
      </c>
      <c r="I22" s="4"/>
    </row>
    <row r="23" spans="1:9" ht="14.25">
      <c r="A23" s="32" t="s">
        <v>16</v>
      </c>
      <c r="B23" s="32"/>
      <c r="C23" s="35">
        <v>4367.47</v>
      </c>
      <c r="D23" s="23"/>
      <c r="E23" s="23"/>
      <c r="F23" s="47">
        <v>4000</v>
      </c>
      <c r="G23" s="47"/>
      <c r="I23" s="4"/>
    </row>
    <row r="24" spans="1:7" ht="14.25">
      <c r="A24" s="37" t="s">
        <v>65</v>
      </c>
      <c r="B24" s="32"/>
      <c r="C24" s="35">
        <v>526.56</v>
      </c>
      <c r="D24" s="23"/>
      <c r="E24" s="23"/>
      <c r="F24" s="47">
        <v>200</v>
      </c>
      <c r="G24" s="47"/>
    </row>
    <row r="25" spans="1:7" ht="14.25">
      <c r="A25" s="32" t="s">
        <v>88</v>
      </c>
      <c r="B25" s="32"/>
      <c r="C25" s="35">
        <v>900</v>
      </c>
      <c r="D25" s="23"/>
      <c r="E25" s="23"/>
      <c r="F25" s="47">
        <v>900</v>
      </c>
      <c r="G25" s="47"/>
    </row>
    <row r="26" spans="1:6" ht="14.25">
      <c r="A26" s="32" t="s">
        <v>17</v>
      </c>
      <c r="B26" s="32"/>
      <c r="C26" s="35">
        <v>3781.57</v>
      </c>
      <c r="D26" s="23"/>
      <c r="E26" s="23"/>
      <c r="F26" s="47">
        <v>3500</v>
      </c>
    </row>
    <row r="27" spans="1:7" ht="14.25">
      <c r="A27" s="32" t="s">
        <v>18</v>
      </c>
      <c r="B27" s="32"/>
      <c r="C27" s="35">
        <v>1.1</v>
      </c>
      <c r="D27" s="23"/>
      <c r="E27" s="23"/>
      <c r="F27" s="47">
        <v>200</v>
      </c>
      <c r="G27" s="47"/>
    </row>
    <row r="28" spans="1:7" ht="14.25">
      <c r="A28" s="32" t="s">
        <v>95</v>
      </c>
      <c r="B28" s="37" t="s">
        <v>64</v>
      </c>
      <c r="C28" s="35">
        <v>873.56</v>
      </c>
      <c r="D28" s="23"/>
      <c r="E28" s="23"/>
      <c r="F28" s="47">
        <v>1000</v>
      </c>
      <c r="G28" s="47"/>
    </row>
    <row r="29" spans="1:7" ht="14.25">
      <c r="A29" s="32" t="s">
        <v>19</v>
      </c>
      <c r="B29" s="32"/>
      <c r="C29" s="35">
        <v>152.93</v>
      </c>
      <c r="D29" s="23"/>
      <c r="E29" s="23"/>
      <c r="F29" s="47">
        <v>250</v>
      </c>
      <c r="G29" s="47"/>
    </row>
    <row r="30" spans="1:7" ht="14.25">
      <c r="A30" s="32" t="s">
        <v>20</v>
      </c>
      <c r="B30" s="37"/>
      <c r="C30" s="36">
        <v>277.48</v>
      </c>
      <c r="D30" s="23"/>
      <c r="E30" s="23"/>
      <c r="F30" s="45">
        <v>4000</v>
      </c>
      <c r="G30" s="47"/>
    </row>
    <row r="31" spans="1:7" ht="14.25">
      <c r="A31" s="32" t="s">
        <v>21</v>
      </c>
      <c r="B31" s="32"/>
      <c r="C31" s="37"/>
      <c r="D31" s="35">
        <f>SUM(C23:C30)</f>
        <v>10880.67</v>
      </c>
      <c r="E31" s="35"/>
      <c r="F31" s="47"/>
      <c r="G31" s="47">
        <f>SUM(F23:F30)</f>
        <v>14050</v>
      </c>
    </row>
    <row r="32" spans="1:7" ht="14.25">
      <c r="A32" s="32" t="s">
        <v>22</v>
      </c>
      <c r="B32" s="37" t="s">
        <v>66</v>
      </c>
      <c r="C32" s="37"/>
      <c r="D32" s="35">
        <v>4044</v>
      </c>
      <c r="E32" s="35"/>
      <c r="F32" s="47"/>
      <c r="G32" s="47">
        <v>4000</v>
      </c>
    </row>
    <row r="33" spans="1:7" ht="14.25">
      <c r="A33" s="32" t="s">
        <v>23</v>
      </c>
      <c r="B33" s="32"/>
      <c r="C33" s="37"/>
      <c r="D33" s="35">
        <v>314.9</v>
      </c>
      <c r="E33" s="35"/>
      <c r="F33" s="47"/>
      <c r="G33" s="47">
        <v>150</v>
      </c>
    </row>
    <row r="34" spans="1:7" ht="14.25">
      <c r="A34" s="32" t="s">
        <v>7</v>
      </c>
      <c r="B34" s="37"/>
      <c r="C34" s="37"/>
      <c r="D34" s="35">
        <v>148</v>
      </c>
      <c r="E34" s="35"/>
      <c r="F34" s="47"/>
      <c r="G34" s="47">
        <v>650</v>
      </c>
    </row>
    <row r="35" spans="1:8" ht="14.25">
      <c r="A35" s="32" t="s">
        <v>24</v>
      </c>
      <c r="B35" s="32"/>
      <c r="C35" s="37"/>
      <c r="D35" s="35">
        <v>0</v>
      </c>
      <c r="E35" s="35"/>
      <c r="F35" s="47"/>
      <c r="G35" s="47">
        <v>350</v>
      </c>
      <c r="H35" t="s">
        <v>2</v>
      </c>
    </row>
    <row r="36" spans="1:7" ht="14.25">
      <c r="A36" s="32" t="s">
        <v>25</v>
      </c>
      <c r="B36" s="32"/>
      <c r="C36" s="37"/>
      <c r="D36" s="36">
        <v>219.49</v>
      </c>
      <c r="E36" s="44"/>
      <c r="F36" s="47"/>
      <c r="G36" s="45">
        <v>500</v>
      </c>
    </row>
    <row r="37" spans="1:7" ht="14.25">
      <c r="A37" s="30" t="s">
        <v>26</v>
      </c>
      <c r="B37" s="30"/>
      <c r="C37" s="37"/>
      <c r="D37" s="39">
        <f>SUBTOTAL(9,D16:D36)</f>
        <v>18003.820000000003</v>
      </c>
      <c r="E37" s="44"/>
      <c r="F37" s="23"/>
      <c r="G37" s="46">
        <f>SUM(G18:G36)</f>
        <v>24625</v>
      </c>
    </row>
    <row r="38" spans="1:7" ht="14.25">
      <c r="A38" s="30"/>
      <c r="B38" s="30"/>
      <c r="C38" s="37"/>
      <c r="D38" s="44"/>
      <c r="E38" s="44"/>
      <c r="F38" s="23"/>
      <c r="G38" s="48"/>
    </row>
    <row r="39" spans="1:7" ht="14.25" thickBot="1">
      <c r="A39" s="31" t="s">
        <v>58</v>
      </c>
      <c r="B39" s="31"/>
      <c r="C39" s="37"/>
      <c r="D39" s="40">
        <f>+D13-D37</f>
        <v>13028.149999999998</v>
      </c>
      <c r="E39" s="44"/>
      <c r="F39" s="23"/>
      <c r="G39" s="40">
        <f>+G13-G37</f>
        <v>9825</v>
      </c>
    </row>
    <row r="40" spans="1:7" ht="14.25" thickTop="1">
      <c r="A40" s="30"/>
      <c r="B40" s="30"/>
      <c r="C40" s="37"/>
      <c r="D40" s="44"/>
      <c r="E40" s="44"/>
      <c r="F40" s="23"/>
      <c r="G40" s="48"/>
    </row>
    <row r="41" spans="1:7" ht="14.25">
      <c r="A41" s="23"/>
      <c r="B41" s="23"/>
      <c r="C41" s="23"/>
      <c r="D41" s="23"/>
      <c r="E41" s="23"/>
      <c r="F41" s="23"/>
      <c r="G41" s="23"/>
    </row>
    <row r="42" spans="1:6" ht="14.25">
      <c r="A42" s="69"/>
      <c r="B42" s="69"/>
      <c r="C42" s="69"/>
      <c r="D42" s="69"/>
      <c r="E42" s="69"/>
      <c r="F42" s="69"/>
    </row>
  </sheetData>
  <sheetProtection/>
  <mergeCells count="1">
    <mergeCell ref="A42:F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D7" sqref="D7"/>
    </sheetView>
  </sheetViews>
  <sheetFormatPr defaultColWidth="9.140625" defaultRowHeight="15"/>
  <cols>
    <col min="11" max="11" width="9.00390625" style="0" customWidth="1"/>
    <col min="12" max="16" width="9.140625" style="0" customWidth="1"/>
  </cols>
  <sheetData>
    <row r="1" spans="1:12" ht="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8" t="s">
        <v>99</v>
      </c>
      <c r="B2" s="9"/>
      <c r="C2" s="9"/>
      <c r="D2" s="9"/>
      <c r="E2" s="9"/>
      <c r="F2" s="9"/>
      <c r="G2" s="9"/>
      <c r="H2" s="7"/>
      <c r="I2" s="7"/>
      <c r="J2" s="7"/>
      <c r="K2" s="7"/>
      <c r="L2" s="7"/>
    </row>
    <row r="4" spans="1:12" ht="14.25">
      <c r="A4" s="19" t="s">
        <v>59</v>
      </c>
      <c r="B4" s="19" t="s">
        <v>105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.25">
      <c r="A5" s="19"/>
      <c r="B5" s="19" t="s">
        <v>106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4.25">
      <c r="A6" s="19"/>
      <c r="B6" s="19" t="s">
        <v>107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4.25">
      <c r="A7" s="19"/>
      <c r="B7" s="19" t="s">
        <v>108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4.25">
      <c r="A8" s="19"/>
      <c r="B8" s="19" t="s">
        <v>109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4.25">
      <c r="A9" s="19"/>
      <c r="B9" s="19" t="s">
        <v>110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2:10" ht="14.25">
      <c r="B10" s="10" t="s">
        <v>60</v>
      </c>
      <c r="C10" s="10"/>
      <c r="D10" s="10"/>
      <c r="E10" s="10"/>
      <c r="F10" s="10"/>
      <c r="G10" s="10"/>
      <c r="H10" s="10"/>
      <c r="I10" s="10"/>
      <c r="J10" s="10"/>
    </row>
    <row r="11" spans="2:10" ht="14.25">
      <c r="B11" s="10" t="s">
        <v>61</v>
      </c>
      <c r="C11" s="10"/>
      <c r="D11" s="10"/>
      <c r="E11" s="10"/>
      <c r="F11" s="10"/>
      <c r="G11" s="10"/>
      <c r="H11" s="10"/>
      <c r="I11" s="10"/>
      <c r="J11" s="10"/>
    </row>
    <row r="12" spans="2:10" ht="14.25">
      <c r="B12" s="10" t="s">
        <v>62</v>
      </c>
      <c r="C12" s="10"/>
      <c r="D12" s="10"/>
      <c r="E12" s="10"/>
      <c r="F12" s="10"/>
      <c r="G12" s="10"/>
      <c r="H12" s="10"/>
      <c r="I12" s="10"/>
      <c r="J12" s="10"/>
    </row>
    <row r="13" spans="2:10" ht="14.25">
      <c r="B13" s="10"/>
      <c r="C13" s="10"/>
      <c r="D13" s="10"/>
      <c r="E13" s="10"/>
      <c r="F13" s="10"/>
      <c r="G13" s="10"/>
      <c r="H13" s="10"/>
      <c r="I13" s="10"/>
      <c r="J13" s="10"/>
    </row>
    <row r="14" spans="1:16" ht="15" customHeight="1">
      <c r="A14" s="11" t="s">
        <v>63</v>
      </c>
      <c r="B14" s="12" t="s">
        <v>91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8"/>
      <c r="N14" s="18"/>
      <c r="O14" s="18"/>
      <c r="P14" s="18"/>
    </row>
    <row r="15" spans="1:16" ht="14.25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6"/>
      <c r="N15" s="16"/>
      <c r="O15" s="16"/>
      <c r="P15" s="16"/>
    </row>
    <row r="16" spans="1:12" s="18" customFormat="1" ht="14.25">
      <c r="A16" s="11" t="s">
        <v>64</v>
      </c>
      <c r="B16" s="12" t="s">
        <v>97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s="18" customFormat="1" ht="14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6" ht="14.25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6"/>
      <c r="N18" s="16"/>
      <c r="O18" s="16"/>
      <c r="P18" s="16"/>
    </row>
    <row r="19" spans="1:12" ht="14.25">
      <c r="A19" t="s">
        <v>66</v>
      </c>
      <c r="B19" s="12" t="s">
        <v>111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3:12" ht="14.25"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3" spans="1:8" ht="14.25">
      <c r="A23" s="13"/>
      <c r="B23" s="13"/>
      <c r="C23" s="13"/>
      <c r="E23" s="17"/>
      <c r="F23" s="13"/>
      <c r="G23" s="13"/>
      <c r="H23" s="13"/>
    </row>
    <row r="24" spans="1:6" ht="14.25">
      <c r="A24" t="s">
        <v>100</v>
      </c>
      <c r="F24" t="s">
        <v>102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78.8515625" style="25" bestFit="1" customWidth="1"/>
    <col min="2" max="2" width="9.140625" style="25" customWidth="1"/>
    <col min="3" max="3" width="10.00390625" style="25" bestFit="1" customWidth="1"/>
    <col min="4" max="4" width="9.140625" style="25" customWidth="1"/>
    <col min="5" max="7" width="23.140625" style="25" bestFit="1" customWidth="1"/>
    <col min="8" max="8" width="160.28125" style="25" bestFit="1" customWidth="1"/>
    <col min="9" max="16384" width="9.140625" style="25" customWidth="1"/>
  </cols>
  <sheetData>
    <row r="1" spans="1:6" ht="24" customHeight="1">
      <c r="A1" s="14" t="s">
        <v>0</v>
      </c>
      <c r="B1" s="21"/>
      <c r="C1" s="21"/>
      <c r="D1" s="21"/>
      <c r="E1" s="21"/>
      <c r="F1" s="24"/>
    </row>
    <row r="2" spans="1:6" ht="24" customHeight="1">
      <c r="A2" s="15" t="s">
        <v>112</v>
      </c>
      <c r="B2" s="22"/>
      <c r="C2" s="22"/>
      <c r="D2" s="22"/>
      <c r="E2" s="22"/>
      <c r="F2" s="26"/>
    </row>
    <row r="3" spans="1:6" ht="24" customHeight="1">
      <c r="A3" s="22"/>
      <c r="B3" s="22"/>
      <c r="C3" s="22"/>
      <c r="D3" s="22"/>
      <c r="E3" s="22"/>
      <c r="F3" s="26"/>
    </row>
    <row r="4" ht="24" customHeight="1"/>
    <row r="5" spans="1:8" ht="24" customHeight="1">
      <c r="A5" s="49"/>
      <c r="B5" s="49"/>
      <c r="C5" s="49"/>
      <c r="D5" s="49"/>
      <c r="E5" s="50" t="s">
        <v>67</v>
      </c>
      <c r="F5" s="50" t="s">
        <v>67</v>
      </c>
      <c r="G5" s="50" t="s">
        <v>67</v>
      </c>
      <c r="H5" s="21"/>
    </row>
    <row r="6" spans="1:7" ht="24" customHeight="1">
      <c r="A6" s="34"/>
      <c r="B6" s="34"/>
      <c r="C6" s="51" t="s">
        <v>68</v>
      </c>
      <c r="D6" s="52"/>
      <c r="E6" s="50" t="s">
        <v>101</v>
      </c>
      <c r="F6" s="50" t="s">
        <v>93</v>
      </c>
      <c r="G6" s="50" t="s">
        <v>92</v>
      </c>
    </row>
    <row r="7" spans="1:7" ht="24" customHeight="1">
      <c r="A7" s="53" t="s">
        <v>3</v>
      </c>
      <c r="B7" s="34"/>
      <c r="C7" s="34"/>
      <c r="D7" s="52"/>
      <c r="E7" s="34"/>
      <c r="F7" s="34"/>
      <c r="G7" s="34"/>
    </row>
    <row r="8" spans="1:7" ht="24" customHeight="1">
      <c r="A8" s="34" t="s">
        <v>69</v>
      </c>
      <c r="B8" s="34"/>
      <c r="C8" s="54">
        <f>225*150</f>
        <v>33750</v>
      </c>
      <c r="D8" s="55"/>
      <c r="E8" s="56">
        <v>30800</v>
      </c>
      <c r="F8" s="57">
        <v>22400</v>
      </c>
      <c r="G8" s="57">
        <v>21200</v>
      </c>
    </row>
    <row r="9" spans="1:7" ht="24" customHeight="1">
      <c r="A9" s="34" t="s">
        <v>65</v>
      </c>
      <c r="B9" s="34"/>
      <c r="C9" s="54">
        <v>0</v>
      </c>
      <c r="D9" s="55"/>
      <c r="E9" s="56">
        <v>100</v>
      </c>
      <c r="F9" s="57">
        <v>0</v>
      </c>
      <c r="G9" s="57">
        <v>0</v>
      </c>
    </row>
    <row r="10" spans="1:7" ht="24" customHeight="1">
      <c r="A10" s="34" t="s">
        <v>70</v>
      </c>
      <c r="B10" s="34"/>
      <c r="C10" s="54">
        <v>200</v>
      </c>
      <c r="D10" s="55"/>
      <c r="E10" s="56"/>
      <c r="F10" s="57">
        <v>0</v>
      </c>
      <c r="G10" s="57">
        <v>0</v>
      </c>
    </row>
    <row r="11" spans="1:7" ht="24" customHeight="1">
      <c r="A11" s="34" t="s">
        <v>71</v>
      </c>
      <c r="B11" s="34"/>
      <c r="C11" s="58">
        <v>400</v>
      </c>
      <c r="D11" s="55"/>
      <c r="E11" s="56">
        <v>131.97</v>
      </c>
      <c r="F11" s="59">
        <v>310.57</v>
      </c>
      <c r="G11" s="59">
        <v>748.87</v>
      </c>
    </row>
    <row r="12" spans="1:7" ht="24" customHeight="1">
      <c r="A12" s="60" t="s">
        <v>72</v>
      </c>
      <c r="B12" s="34"/>
      <c r="C12" s="58">
        <f>SUM(C8:C11)</f>
        <v>34350</v>
      </c>
      <c r="D12" s="55"/>
      <c r="E12" s="61">
        <f>SUM(E8:E11)</f>
        <v>31031.97</v>
      </c>
      <c r="F12" s="62">
        <f>SUM(F8:F11)</f>
        <v>22710.57</v>
      </c>
      <c r="G12" s="62">
        <f>SUM(G8:G11)</f>
        <v>21948.87</v>
      </c>
    </row>
    <row r="13" spans="1:7" ht="24" customHeight="1">
      <c r="A13" s="63"/>
      <c r="B13" s="34"/>
      <c r="C13" s="54"/>
      <c r="D13" s="55"/>
      <c r="E13" s="56"/>
      <c r="F13" s="64"/>
      <c r="G13" s="64"/>
    </row>
    <row r="14" spans="1:7" ht="24" customHeight="1">
      <c r="A14" s="63"/>
      <c r="B14" s="34"/>
      <c r="C14" s="54"/>
      <c r="D14" s="55"/>
      <c r="E14" s="56"/>
      <c r="F14" s="64"/>
      <c r="G14" s="64"/>
    </row>
    <row r="15" spans="1:7" ht="24" customHeight="1">
      <c r="A15" s="60" t="s">
        <v>73</v>
      </c>
      <c r="B15" s="34"/>
      <c r="C15" s="54"/>
      <c r="D15" s="55"/>
      <c r="E15" s="56"/>
      <c r="F15" s="64"/>
      <c r="G15" s="64"/>
    </row>
    <row r="16" spans="1:7" ht="24" customHeight="1">
      <c r="A16" s="34" t="s">
        <v>94</v>
      </c>
      <c r="B16" s="34"/>
      <c r="C16" s="54">
        <v>4000</v>
      </c>
      <c r="D16" s="55"/>
      <c r="E16" s="56">
        <v>1850.52</v>
      </c>
      <c r="F16" s="57">
        <v>1141.8</v>
      </c>
      <c r="G16" s="57">
        <v>985.1</v>
      </c>
    </row>
    <row r="17" spans="1:7" ht="24" customHeight="1">
      <c r="A17" s="34" t="s">
        <v>74</v>
      </c>
      <c r="B17" s="34"/>
      <c r="C17" s="54">
        <v>150</v>
      </c>
      <c r="D17" s="55"/>
      <c r="E17" s="56">
        <v>120.6</v>
      </c>
      <c r="F17" s="57">
        <v>79.48</v>
      </c>
      <c r="G17" s="57">
        <v>94.5</v>
      </c>
    </row>
    <row r="18" spans="1:7" ht="24" customHeight="1">
      <c r="A18" s="34" t="s">
        <v>81</v>
      </c>
      <c r="B18" s="34"/>
      <c r="C18" s="54">
        <v>300</v>
      </c>
      <c r="D18" s="55"/>
      <c r="E18" s="56">
        <v>225.22</v>
      </c>
      <c r="F18" s="57">
        <v>259.44</v>
      </c>
      <c r="G18" s="57">
        <v>255.65</v>
      </c>
    </row>
    <row r="19" spans="1:7" ht="24" customHeight="1">
      <c r="A19" s="34" t="s">
        <v>76</v>
      </c>
      <c r="B19" s="34"/>
      <c r="C19" s="54">
        <v>500</v>
      </c>
      <c r="D19" s="55"/>
      <c r="E19" s="56">
        <v>200.42</v>
      </c>
      <c r="F19" s="57">
        <v>413.65</v>
      </c>
      <c r="G19" s="57">
        <v>107.52</v>
      </c>
    </row>
    <row r="20" spans="1:7" ht="24" customHeight="1">
      <c r="A20" s="34" t="s">
        <v>77</v>
      </c>
      <c r="B20" s="34"/>
      <c r="C20" s="54">
        <v>4000</v>
      </c>
      <c r="D20" s="55"/>
      <c r="E20" s="56">
        <v>4367.47</v>
      </c>
      <c r="F20" s="57">
        <v>3110.22</v>
      </c>
      <c r="G20" s="57">
        <v>3105.09</v>
      </c>
    </row>
    <row r="21" spans="1:7" ht="24" customHeight="1">
      <c r="A21" s="34" t="s">
        <v>65</v>
      </c>
      <c r="B21" s="34"/>
      <c r="C21" s="54">
        <v>200</v>
      </c>
      <c r="D21" s="55"/>
      <c r="E21" s="56">
        <v>526.56</v>
      </c>
      <c r="F21" s="57">
        <v>0</v>
      </c>
      <c r="G21" s="57">
        <v>204.28</v>
      </c>
    </row>
    <row r="22" spans="1:7" ht="24" customHeight="1">
      <c r="A22" s="34" t="s">
        <v>88</v>
      </c>
      <c r="B22" s="34"/>
      <c r="C22" s="54">
        <f>450*2</f>
        <v>900</v>
      </c>
      <c r="D22" s="55"/>
      <c r="E22" s="56">
        <v>900</v>
      </c>
      <c r="F22" s="57">
        <v>450</v>
      </c>
      <c r="G22" s="57">
        <v>1100</v>
      </c>
    </row>
    <row r="23" spans="1:7" ht="24" customHeight="1">
      <c r="A23" s="34" t="s">
        <v>78</v>
      </c>
      <c r="B23" s="34"/>
      <c r="C23" s="54">
        <v>4000</v>
      </c>
      <c r="D23" s="55"/>
      <c r="E23" s="56">
        <v>3781.57</v>
      </c>
      <c r="F23" s="57">
        <v>1459.4</v>
      </c>
      <c r="G23" s="57">
        <v>2682.13</v>
      </c>
    </row>
    <row r="24" spans="1:7" ht="24" customHeight="1">
      <c r="A24" s="34" t="s">
        <v>79</v>
      </c>
      <c r="B24" s="34"/>
      <c r="C24" s="54">
        <v>150</v>
      </c>
      <c r="D24" s="55"/>
      <c r="E24" s="56">
        <v>1.1</v>
      </c>
      <c r="F24" s="57">
        <v>17.09</v>
      </c>
      <c r="G24" s="57">
        <v>94.93</v>
      </c>
    </row>
    <row r="25" spans="1:7" ht="24" customHeight="1">
      <c r="A25" s="34" t="s">
        <v>80</v>
      </c>
      <c r="B25" s="34"/>
      <c r="C25" s="54">
        <v>1000</v>
      </c>
      <c r="D25" s="55"/>
      <c r="E25" s="56">
        <v>873.56</v>
      </c>
      <c r="F25" s="57">
        <v>1310.34</v>
      </c>
      <c r="G25" s="57">
        <v>0</v>
      </c>
    </row>
    <row r="26" spans="1:7" ht="24" customHeight="1">
      <c r="A26" s="34" t="s">
        <v>19</v>
      </c>
      <c r="B26" s="34"/>
      <c r="C26" s="54">
        <v>250</v>
      </c>
      <c r="D26" s="55"/>
      <c r="E26" s="56">
        <v>152.93</v>
      </c>
      <c r="F26" s="34">
        <v>162.29</v>
      </c>
      <c r="G26" s="34"/>
    </row>
    <row r="27" spans="1:7" ht="24" customHeight="1">
      <c r="A27" s="34" t="s">
        <v>87</v>
      </c>
      <c r="B27" s="34"/>
      <c r="C27" s="54">
        <v>5000</v>
      </c>
      <c r="D27" s="55"/>
      <c r="E27" s="56">
        <v>277.48</v>
      </c>
      <c r="F27" s="57">
        <v>0</v>
      </c>
      <c r="G27" s="57">
        <v>6036.4</v>
      </c>
    </row>
    <row r="28" spans="1:7" ht="24" customHeight="1">
      <c r="A28" s="34" t="s">
        <v>113</v>
      </c>
      <c r="B28" s="34"/>
      <c r="C28" s="54">
        <v>1000</v>
      </c>
      <c r="D28" s="55"/>
      <c r="E28" s="56">
        <v>0</v>
      </c>
      <c r="F28" s="57">
        <v>0</v>
      </c>
      <c r="G28" s="57">
        <v>0</v>
      </c>
    </row>
    <row r="29" spans="1:7" ht="24" customHeight="1">
      <c r="A29" s="34" t="s">
        <v>82</v>
      </c>
      <c r="B29" s="34"/>
      <c r="C29" s="54">
        <v>4500</v>
      </c>
      <c r="D29" s="55"/>
      <c r="E29" s="56">
        <v>4044</v>
      </c>
      <c r="F29" s="64">
        <v>3652</v>
      </c>
      <c r="G29" s="64">
        <v>2776</v>
      </c>
    </row>
    <row r="30" spans="1:7" ht="24" customHeight="1">
      <c r="A30" s="34" t="s">
        <v>83</v>
      </c>
      <c r="B30" s="34"/>
      <c r="C30" s="54">
        <v>350</v>
      </c>
      <c r="D30" s="55"/>
      <c r="E30" s="56">
        <v>314.9</v>
      </c>
      <c r="F30" s="64">
        <v>92.87</v>
      </c>
      <c r="G30" s="64">
        <v>0</v>
      </c>
    </row>
    <row r="31" spans="1:7" ht="24" customHeight="1">
      <c r="A31" s="34" t="s">
        <v>7</v>
      </c>
      <c r="B31" s="34"/>
      <c r="C31" s="54">
        <v>650</v>
      </c>
      <c r="D31" s="55"/>
      <c r="E31" s="56">
        <v>148</v>
      </c>
      <c r="F31" s="64">
        <v>406.99</v>
      </c>
      <c r="G31" s="64">
        <v>0</v>
      </c>
    </row>
    <row r="32" spans="1:7" ht="24" customHeight="1">
      <c r="A32" s="34" t="s">
        <v>89</v>
      </c>
      <c r="B32" s="34"/>
      <c r="C32" s="54">
        <v>350</v>
      </c>
      <c r="D32" s="55"/>
      <c r="E32" s="56"/>
      <c r="F32" s="64">
        <v>310</v>
      </c>
      <c r="G32" s="64">
        <v>0</v>
      </c>
    </row>
    <row r="33" spans="1:7" ht="24" customHeight="1">
      <c r="A33" s="34" t="s">
        <v>96</v>
      </c>
      <c r="B33" s="34"/>
      <c r="C33" s="58">
        <v>500</v>
      </c>
      <c r="D33" s="55"/>
      <c r="E33" s="56">
        <v>219.49</v>
      </c>
      <c r="F33" s="62">
        <v>491.92</v>
      </c>
      <c r="G33" s="62">
        <v>97.51</v>
      </c>
    </row>
    <row r="34" spans="1:7" ht="24" customHeight="1">
      <c r="A34" s="53" t="s">
        <v>84</v>
      </c>
      <c r="B34" s="34"/>
      <c r="C34" s="58">
        <f>SUM(C16:C33)</f>
        <v>27800</v>
      </c>
      <c r="D34" s="55"/>
      <c r="E34" s="65">
        <f>SUM(E16:E33)</f>
        <v>18003.820000000003</v>
      </c>
      <c r="F34" s="65">
        <f>SUM(F16:F33)</f>
        <v>13357.490000000002</v>
      </c>
      <c r="G34" s="65">
        <f>SUM(G16:G33)</f>
        <v>17539.109999999997</v>
      </c>
    </row>
    <row r="35" spans="1:7" ht="24" customHeight="1" thickBot="1">
      <c r="A35" s="34" t="s">
        <v>85</v>
      </c>
      <c r="B35" s="34"/>
      <c r="C35" s="66">
        <f>+C12-C34</f>
        <v>6550</v>
      </c>
      <c r="D35" s="55"/>
      <c r="E35" s="67">
        <f>+E12-E34</f>
        <v>13028.149999999998</v>
      </c>
      <c r="F35" s="67">
        <f>+F12-F34</f>
        <v>9353.079999999998</v>
      </c>
      <c r="G35" s="67">
        <f>+G12-G34</f>
        <v>4409.760000000002</v>
      </c>
    </row>
    <row r="36" spans="1:7" ht="24" customHeight="1" thickTop="1">
      <c r="A36" s="34"/>
      <c r="B36" s="34"/>
      <c r="C36" s="54"/>
      <c r="D36" s="54"/>
      <c r="E36" s="54"/>
      <c r="F36" s="54"/>
      <c r="G36" s="54"/>
    </row>
    <row r="37" spans="1:7" ht="24" customHeight="1">
      <c r="A37" s="34"/>
      <c r="B37" s="34"/>
      <c r="C37" s="34"/>
      <c r="D37" s="34"/>
      <c r="E37" s="34"/>
      <c r="F37" s="34"/>
      <c r="G37" s="34"/>
    </row>
    <row r="38" spans="1:7" ht="24" customHeight="1">
      <c r="A38" s="34"/>
      <c r="B38" s="34"/>
      <c r="C38" s="34"/>
      <c r="D38" s="34"/>
      <c r="E38" s="34"/>
      <c r="F38" s="34"/>
      <c r="G38" s="34"/>
    </row>
    <row r="39" spans="1:7" ht="24" customHeight="1">
      <c r="A39" s="34"/>
      <c r="B39" s="34"/>
      <c r="C39" s="34"/>
      <c r="D39" s="34"/>
      <c r="E39" s="34"/>
      <c r="F39" s="34"/>
      <c r="G39" s="34"/>
    </row>
    <row r="40" spans="1:7" ht="24" customHeight="1">
      <c r="A40" s="68"/>
      <c r="B40" s="34"/>
      <c r="C40" s="68"/>
      <c r="D40" s="68"/>
      <c r="E40" s="68"/>
      <c r="F40" s="68"/>
      <c r="G40" s="34"/>
    </row>
    <row r="41" spans="1:7" ht="24" customHeight="1">
      <c r="A41" s="34" t="s">
        <v>100</v>
      </c>
      <c r="B41" s="34"/>
      <c r="C41" s="34" t="s">
        <v>102</v>
      </c>
      <c r="D41" s="34"/>
      <c r="E41" s="34"/>
      <c r="F41" s="34"/>
      <c r="G41" s="34"/>
    </row>
  </sheetData>
  <sheetProtection/>
  <printOptions/>
  <pageMargins left="0.7" right="0.7" top="0.75" bottom="0.75" header="0.3" footer="0.3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Lindholm</dc:creator>
  <cp:keywords/>
  <dc:description/>
  <cp:lastModifiedBy>Wilf Mulder</cp:lastModifiedBy>
  <cp:lastPrinted>2023-04-06T22:07:32Z</cp:lastPrinted>
  <dcterms:created xsi:type="dcterms:W3CDTF">2015-06-14T22:52:01Z</dcterms:created>
  <dcterms:modified xsi:type="dcterms:W3CDTF">2023-04-19T03:04:41Z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